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403bacb2f34de29/Pulpit/AOTMiT -Materiały 14.11.2025/"/>
    </mc:Choice>
  </mc:AlternateContent>
  <xr:revisionPtr revIDLastSave="180" documentId="8_{C7CAF906-DF52-4B57-8611-2E7062DA9350}" xr6:coauthVersionLast="47" xr6:coauthVersionMax="47" xr10:uidLastSave="{7A200651-80AC-4079-B490-9805043BF64E}"/>
  <bookViews>
    <workbookView xWindow="-108" yWindow="-108" windowWidth="23256" windowHeight="12456" xr2:uid="{E18961F7-8648-40E8-B919-5E892D21F5CC}"/>
  </bookViews>
  <sheets>
    <sheet name="War 2-1 Czekaj" sheetId="15" r:id="rId1"/>
    <sheet name="Zał.1 do umowy Cz" sheetId="1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4" i="15" l="1"/>
  <c r="G64" i="15"/>
  <c r="S60" i="15"/>
  <c r="C60" i="15"/>
  <c r="P64" i="15"/>
  <c r="P65" i="15" s="1"/>
  <c r="P63" i="15"/>
  <c r="S59" i="15"/>
  <c r="V43" i="15"/>
  <c r="R49" i="15" s="1"/>
  <c r="T49" i="15" s="1"/>
  <c r="T50" i="15" s="1"/>
  <c r="G43" i="15"/>
  <c r="C51" i="15" s="1"/>
  <c r="E50" i="15"/>
  <c r="E49" i="15"/>
  <c r="C59" i="15" l="1"/>
  <c r="E51" i="15"/>
  <c r="E52" i="15" s="1"/>
</calcChain>
</file>

<file path=xl/sharedStrings.xml><?xml version="1.0" encoding="utf-8"?>
<sst xmlns="http://schemas.openxmlformats.org/spreadsheetml/2006/main" count="192" uniqueCount="62">
  <si>
    <t>OPK nr 1</t>
  </si>
  <si>
    <t>Wartość do wypłaty</t>
  </si>
  <si>
    <t xml:space="preserve">WYKAZ  ŚWIADCZEŃ ZDROWOTNYCH </t>
  </si>
  <si>
    <t>….....................................................</t>
  </si>
  <si>
    <t>Data, podpis i pieczęć lekarza udzielającego świadczeń zdrowotnych</t>
  </si>
  <si>
    <t>Potwierdzenie wykonania świadczeń zdrowotnych (data, podpis i pieczęć)</t>
  </si>
  <si>
    <t xml:space="preserve">Wymiar etatu : </t>
  </si>
  <si>
    <t>liczba godzin</t>
  </si>
  <si>
    <t>Razem</t>
  </si>
  <si>
    <t>Pesel pacjenta</t>
  </si>
  <si>
    <t>Data wykonania świadczenia</t>
  </si>
  <si>
    <t>Godz. od-do</t>
  </si>
  <si>
    <t>kod procedury -icd9</t>
  </si>
  <si>
    <t>Nazwa procedury (opcjonalnie)</t>
  </si>
  <si>
    <t>12:00-14:30</t>
  </si>
  <si>
    <t>Wyszczególnienie</t>
  </si>
  <si>
    <t>Razem wartość do wypłaty</t>
  </si>
  <si>
    <t>Lp.</t>
  </si>
  <si>
    <t>Liczba pkt</t>
  </si>
  <si>
    <t>507-xx-xx  Pracownia Endoskopii</t>
  </si>
  <si>
    <t>44.161</t>
  </si>
  <si>
    <t>Gastroskopia diagnostyczna z biopsją</t>
  </si>
  <si>
    <t>12:00-12:30</t>
  </si>
  <si>
    <t>13:00-13:30</t>
  </si>
  <si>
    <t>45.253</t>
  </si>
  <si>
    <t>Kolonoskopia z biopsją</t>
  </si>
  <si>
    <t>12:00-13:30</t>
  </si>
  <si>
    <t>13:30-15:00</t>
  </si>
  <si>
    <t>14:00-14:30</t>
  </si>
  <si>
    <t>12:30-13:00</t>
  </si>
  <si>
    <t>Rozliczenie wynagrodzenia za wykonane procedury medyczne w Pracowni Endoskopii</t>
  </si>
  <si>
    <t>stawka za procedurę /pkt (zł)</t>
  </si>
  <si>
    <t>Razem liczba wykonanych pkt</t>
  </si>
  <si>
    <t>Liczba wykonanych procedur/pkt</t>
  </si>
  <si>
    <t>Wartość</t>
  </si>
  <si>
    <t>507-xx-xx Prac.Endoskopii</t>
  </si>
  <si>
    <t>15:00-16:30</t>
  </si>
  <si>
    <t xml:space="preserve">           godz.</t>
  </si>
  <si>
    <t>w Pracowni Endoskopii</t>
  </si>
  <si>
    <t>przez lekarza : Czekaj Piotr</t>
  </si>
  <si>
    <t>UWAGA!</t>
  </si>
  <si>
    <t>pole zaznaczone kolorem  oznacza badanie wykonane dla pacjentów z oddziału, którzy rozliczani są grupą JJGP</t>
  </si>
  <si>
    <t>pole bez koloru oznacza badanie wykonane pacjentom ambulatoryjnym w ramach zawartej umowy na świadczenia kosztochłonne</t>
  </si>
  <si>
    <t>Załącznik nr 2 do umowy nr HR.4201.02.2024</t>
  </si>
  <si>
    <t>Średnia stawka na godz do wyceny procedur med..</t>
  </si>
  <si>
    <t xml:space="preserve">wymiar etatu </t>
  </si>
  <si>
    <t>gastrosk.</t>
  </si>
  <si>
    <t>kolonoskop.</t>
  </si>
  <si>
    <t>Razem liczba wykonanych gastroskopii</t>
  </si>
  <si>
    <t>Razem liczba wykonanych kolonoskopii</t>
  </si>
  <si>
    <t>wykonanych w miesiącu …..............................2025r.</t>
  </si>
  <si>
    <t>12:30-14:00</t>
  </si>
  <si>
    <t>przez lekarza :Malik Konrad</t>
  </si>
  <si>
    <t>14:00-15:30</t>
  </si>
  <si>
    <t>11:15-11:45</t>
  </si>
  <si>
    <t>16 godz</t>
  </si>
  <si>
    <t>Czekaj</t>
  </si>
  <si>
    <t>Malik</t>
  </si>
  <si>
    <t>Kwota wynagrodzenia</t>
  </si>
  <si>
    <t>WARIANT IV -Umowa o podwykonawstwo medyczne  (kontrakt) wynagrodzenie:  stawka 50 zł  za gastroskopię z biopsją, 100 zł za kolonoskopię z biopsją oraz 0,40zł za pkt (  procedury kosztochłonne)</t>
  </si>
  <si>
    <t>WARIANT IV -Umowa o podwykonawstwo medyczne  (kontrakt) wynagrodzenie:  stawka 0,40zł za pkt (  procedury kosztochłonne oraz te rozliczne grupą JGP)</t>
  </si>
  <si>
    <t>14,5 godz.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</si>
</sst>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4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1"/>
      <name val="Arial Narrow"/>
      <family val="2"/>
      <charset val="238"/>
    </font>
    <font>
      <sz val="8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name val="Arial Narrow"/>
      <family val="2"/>
      <charset val="238"/>
    </font>
    <font>
      <sz val="8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4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4" fontId="3" fillId="3" borderId="1" xfId="0" applyNumberFormat="1" applyFont="1" applyFill="1" applyBorder="1" applyAlignment="1">
      <alignment vertical="center"/>
    </xf>
    <xf numFmtId="4" fontId="3" fillId="3" borderId="1" xfId="0" applyNumberFormat="1" applyFont="1" applyFill="1" applyBorder="1"/>
    <xf numFmtId="0" fontId="4" fillId="0" borderId="0" xfId="0" applyFont="1"/>
    <xf numFmtId="0" fontId="5" fillId="0" borderId="0" xfId="0" applyFont="1"/>
    <xf numFmtId="0" fontId="2" fillId="4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/>
    <xf numFmtId="4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20" fontId="2" fillId="0" borderId="1" xfId="0" applyNumberFormat="1" applyFont="1" applyBorder="1"/>
    <xf numFmtId="4" fontId="2" fillId="0" borderId="1" xfId="1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2" fillId="3" borderId="1" xfId="1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4" fontId="10" fillId="2" borderId="1" xfId="0" applyNumberFormat="1" applyFont="1" applyFill="1" applyBorder="1" applyAlignment="1">
      <alignment vertical="center"/>
    </xf>
    <xf numFmtId="164" fontId="3" fillId="2" borderId="1" xfId="0" applyNumberFormat="1" applyFont="1" applyFill="1" applyBorder="1"/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4" fontId="2" fillId="5" borderId="1" xfId="1" applyNumberFormat="1" applyFont="1" applyFill="1" applyBorder="1" applyAlignment="1">
      <alignment vertical="center"/>
    </xf>
    <xf numFmtId="0" fontId="9" fillId="0" borderId="0" xfId="0" applyFont="1"/>
    <xf numFmtId="0" fontId="0" fillId="0" borderId="1" xfId="0" applyBorder="1"/>
    <xf numFmtId="2" fontId="2" fillId="0" borderId="1" xfId="0" applyNumberFormat="1" applyFont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4" fontId="2" fillId="0" borderId="1" xfId="0" applyNumberFormat="1" applyFont="1" applyBorder="1" applyAlignment="1">
      <alignment horizontal="right" vertical="center"/>
    </xf>
    <xf numFmtId="4" fontId="3" fillId="2" borderId="1" xfId="0" applyNumberFormat="1" applyFont="1" applyFill="1" applyBorder="1"/>
    <xf numFmtId="0" fontId="3" fillId="0" borderId="0" xfId="0" applyFont="1" applyAlignment="1">
      <alignment horizontal="left" wrapText="1"/>
    </xf>
    <xf numFmtId="0" fontId="11" fillId="3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4" fontId="0" fillId="0" borderId="1" xfId="0" applyNumberFormat="1" applyBorder="1"/>
    <xf numFmtId="4" fontId="2" fillId="0" borderId="1" xfId="0" applyNumberFormat="1" applyFont="1" applyBorder="1"/>
    <xf numFmtId="2" fontId="3" fillId="2" borderId="1" xfId="0" applyNumberFormat="1" applyFont="1" applyFill="1" applyBorder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Normalny" xfId="0" builtinId="0"/>
    <cellStyle name="Normalny 2 3" xfId="1" xr:uid="{24FA47B0-1A03-4BEA-A692-0D42FA2504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4CD3A-F92B-4CBB-BEF8-21FFDC10373F}">
  <dimension ref="A1:V65"/>
  <sheetViews>
    <sheetView tabSelected="1" zoomScaleNormal="100" workbookViewId="0">
      <selection activeCell="Q65" sqref="Q65"/>
    </sheetView>
  </sheetViews>
  <sheetFormatPr defaultRowHeight="14.4" x14ac:dyDescent="0.3"/>
  <cols>
    <col min="1" max="1" width="7.21875" style="2" customWidth="1"/>
    <col min="2" max="2" width="22.109375" style="2" customWidth="1"/>
    <col min="3" max="4" width="14.6640625" style="2" customWidth="1"/>
    <col min="5" max="5" width="13.88671875" style="2" customWidth="1"/>
    <col min="6" max="6" width="33" style="2" customWidth="1"/>
    <col min="7" max="7" width="9.88671875" style="22" customWidth="1"/>
    <col min="8" max="8" width="9" customWidth="1"/>
    <col min="9" max="15" width="20.21875" hidden="1" customWidth="1"/>
    <col min="16" max="16" width="10.44140625" style="2" customWidth="1"/>
    <col min="17" max="17" width="22.109375" style="2" customWidth="1"/>
    <col min="18" max="19" width="14.6640625" style="2" customWidth="1"/>
    <col min="20" max="20" width="14.77734375" style="2" customWidth="1"/>
    <col min="21" max="21" width="33" style="2" customWidth="1"/>
    <col min="22" max="22" width="12.21875" style="22" customWidth="1"/>
  </cols>
  <sheetData>
    <row r="1" spans="1:22" ht="28.2" customHeight="1" x14ac:dyDescent="0.3">
      <c r="A1" s="64" t="s">
        <v>59</v>
      </c>
      <c r="B1" s="64"/>
      <c r="C1" s="64"/>
      <c r="D1" s="64"/>
      <c r="E1" s="64"/>
      <c r="F1" s="64"/>
      <c r="G1" s="64"/>
      <c r="P1" s="64" t="s">
        <v>60</v>
      </c>
      <c r="Q1" s="64"/>
      <c r="R1" s="64"/>
      <c r="S1" s="64"/>
      <c r="T1" s="64"/>
      <c r="U1" s="64"/>
      <c r="V1" s="64"/>
    </row>
    <row r="2" spans="1:22" ht="12.6" customHeight="1" x14ac:dyDescent="0.3">
      <c r="A2" s="51"/>
      <c r="B2" s="51"/>
      <c r="C2" s="51"/>
      <c r="D2" s="51"/>
      <c r="E2" s="51"/>
      <c r="F2" s="51"/>
      <c r="G2" s="51"/>
      <c r="P2" s="51"/>
      <c r="Q2" s="51"/>
      <c r="R2" s="51"/>
      <c r="S2" s="51"/>
      <c r="T2" s="51"/>
      <c r="U2" s="51"/>
      <c r="V2" s="51"/>
    </row>
    <row r="3" spans="1:22" ht="12.6" customHeight="1" x14ac:dyDescent="0.3">
      <c r="A3" s="51"/>
      <c r="B3" s="51"/>
      <c r="C3" s="51"/>
      <c r="D3" s="51"/>
      <c r="E3" s="51"/>
      <c r="F3" s="51"/>
      <c r="G3" s="51"/>
      <c r="P3" s="51"/>
      <c r="Q3" s="51"/>
      <c r="R3" s="51"/>
      <c r="S3" s="51"/>
      <c r="T3" s="51"/>
      <c r="U3" s="51"/>
      <c r="V3" s="51"/>
    </row>
    <row r="4" spans="1:22" x14ac:dyDescent="0.3">
      <c r="C4" s="7" t="s">
        <v>2</v>
      </c>
      <c r="D4" s="7"/>
      <c r="F4"/>
      <c r="G4"/>
      <c r="R4" s="7" t="s">
        <v>2</v>
      </c>
      <c r="S4" s="7"/>
      <c r="U4"/>
      <c r="V4"/>
    </row>
    <row r="5" spans="1:22" x14ac:dyDescent="0.3">
      <c r="C5" s="7" t="s">
        <v>50</v>
      </c>
      <c r="D5" s="7"/>
      <c r="F5"/>
      <c r="G5"/>
      <c r="R5" s="7" t="s">
        <v>50</v>
      </c>
      <c r="S5" s="7"/>
      <c r="U5"/>
      <c r="V5"/>
    </row>
    <row r="6" spans="1:22" x14ac:dyDescent="0.3">
      <c r="C6" s="7" t="s">
        <v>38</v>
      </c>
      <c r="D6" s="7"/>
      <c r="F6"/>
      <c r="G6"/>
      <c r="R6" s="7" t="s">
        <v>38</v>
      </c>
      <c r="S6" s="7"/>
      <c r="U6"/>
      <c r="V6"/>
    </row>
    <row r="7" spans="1:22" x14ac:dyDescent="0.3">
      <c r="C7" s="65" t="s">
        <v>39</v>
      </c>
      <c r="D7" s="65"/>
      <c r="F7"/>
      <c r="G7"/>
      <c r="R7" s="65" t="s">
        <v>52</v>
      </c>
      <c r="S7" s="65"/>
      <c r="U7"/>
      <c r="V7"/>
    </row>
    <row r="8" spans="1:22" ht="12.6" customHeight="1" x14ac:dyDescent="0.35">
      <c r="A8" s="14"/>
      <c r="B8" s="15"/>
      <c r="C8" s="15"/>
      <c r="D8" s="15"/>
      <c r="P8" s="14"/>
      <c r="Q8" s="15"/>
      <c r="R8" s="15"/>
      <c r="S8" s="15"/>
    </row>
    <row r="9" spans="1:22" x14ac:dyDescent="0.3">
      <c r="A9" s="59" t="s">
        <v>0</v>
      </c>
      <c r="B9" s="59"/>
      <c r="C9" s="59"/>
      <c r="D9" s="59"/>
      <c r="E9" s="59"/>
      <c r="F9" s="59"/>
      <c r="G9" s="59"/>
      <c r="P9" s="59" t="s">
        <v>0</v>
      </c>
      <c r="Q9" s="59"/>
      <c r="R9" s="59"/>
      <c r="S9" s="59"/>
      <c r="T9" s="59"/>
      <c r="U9" s="59"/>
      <c r="V9" s="59"/>
    </row>
    <row r="10" spans="1:22" x14ac:dyDescent="0.3">
      <c r="A10" s="66" t="s">
        <v>19</v>
      </c>
      <c r="B10" s="66"/>
      <c r="C10" s="66"/>
      <c r="D10" s="66"/>
      <c r="E10" s="66"/>
      <c r="F10" s="66"/>
      <c r="G10" s="66"/>
      <c r="P10" s="66" t="s">
        <v>19</v>
      </c>
      <c r="Q10" s="66"/>
      <c r="R10" s="66"/>
      <c r="S10" s="66"/>
      <c r="T10" s="66"/>
      <c r="U10" s="66"/>
      <c r="V10" s="66"/>
    </row>
    <row r="11" spans="1:22" ht="27.6" x14ac:dyDescent="0.3">
      <c r="A11" s="3" t="s">
        <v>17</v>
      </c>
      <c r="B11" s="3" t="s">
        <v>9</v>
      </c>
      <c r="C11" s="3" t="s">
        <v>10</v>
      </c>
      <c r="D11" s="21" t="s">
        <v>11</v>
      </c>
      <c r="E11" s="3" t="s">
        <v>12</v>
      </c>
      <c r="F11" s="3" t="s">
        <v>13</v>
      </c>
      <c r="G11" s="3" t="s">
        <v>18</v>
      </c>
      <c r="P11" s="3" t="s">
        <v>17</v>
      </c>
      <c r="Q11" s="3" t="s">
        <v>9</v>
      </c>
      <c r="R11" s="3" t="s">
        <v>10</v>
      </c>
      <c r="S11" s="21" t="s">
        <v>11</v>
      </c>
      <c r="T11" s="3" t="s">
        <v>12</v>
      </c>
      <c r="U11" s="3" t="s">
        <v>13</v>
      </c>
      <c r="V11" s="3" t="s">
        <v>18</v>
      </c>
    </row>
    <row r="12" spans="1:22" ht="14.4" customHeight="1" x14ac:dyDescent="0.3">
      <c r="A12" s="3"/>
      <c r="B12" s="1"/>
      <c r="C12" s="1"/>
      <c r="D12" s="1"/>
      <c r="E12" s="1"/>
      <c r="F12" s="1"/>
      <c r="G12" s="24"/>
      <c r="I12" s="45" t="s">
        <v>40</v>
      </c>
      <c r="P12" s="3"/>
      <c r="Q12" s="1"/>
      <c r="R12" s="1"/>
      <c r="S12" s="1"/>
      <c r="T12" s="1"/>
      <c r="U12" s="1"/>
      <c r="V12" s="24"/>
    </row>
    <row r="13" spans="1:22" ht="14.4" customHeight="1" x14ac:dyDescent="0.3">
      <c r="A13" s="3"/>
      <c r="B13" s="1"/>
      <c r="C13" s="1"/>
      <c r="D13" s="1" t="s">
        <v>22</v>
      </c>
      <c r="E13" s="41" t="s">
        <v>20</v>
      </c>
      <c r="F13" s="33" t="s">
        <v>21</v>
      </c>
      <c r="G13" s="37"/>
      <c r="I13" s="52" t="s">
        <v>46</v>
      </c>
      <c r="J13" s="72" t="s">
        <v>41</v>
      </c>
      <c r="K13" s="72"/>
      <c r="L13" s="72"/>
      <c r="M13" s="72"/>
      <c r="N13" s="72"/>
      <c r="O13" s="72"/>
      <c r="P13" s="3"/>
      <c r="Q13" s="1"/>
      <c r="R13" s="1"/>
      <c r="S13" s="1" t="s">
        <v>22</v>
      </c>
      <c r="T13" s="25" t="s">
        <v>20</v>
      </c>
      <c r="U13" s="33" t="s">
        <v>21</v>
      </c>
      <c r="V13" s="35">
        <v>294</v>
      </c>
    </row>
    <row r="14" spans="1:22" x14ac:dyDescent="0.3">
      <c r="A14" s="3"/>
      <c r="B14" s="1"/>
      <c r="C14" s="1"/>
      <c r="D14" s="1" t="s">
        <v>23</v>
      </c>
      <c r="E14" s="33" t="s">
        <v>20</v>
      </c>
      <c r="F14" s="33" t="s">
        <v>21</v>
      </c>
      <c r="G14" s="35">
        <v>294</v>
      </c>
      <c r="I14" s="53" t="s">
        <v>47</v>
      </c>
      <c r="J14" s="72"/>
      <c r="K14" s="72"/>
      <c r="L14" s="72"/>
      <c r="M14" s="72"/>
      <c r="N14" s="72"/>
      <c r="O14" s="72"/>
      <c r="P14" s="3"/>
      <c r="Q14" s="1"/>
      <c r="R14" s="1"/>
      <c r="S14" s="1" t="s">
        <v>23</v>
      </c>
      <c r="T14" s="33" t="s">
        <v>20</v>
      </c>
      <c r="U14" s="33" t="s">
        <v>21</v>
      </c>
      <c r="V14" s="35">
        <v>294</v>
      </c>
    </row>
    <row r="15" spans="1:22" ht="14.4" customHeight="1" x14ac:dyDescent="0.3">
      <c r="A15" s="3"/>
      <c r="B15" s="1"/>
      <c r="C15" s="1"/>
      <c r="D15" s="1"/>
      <c r="E15" s="1"/>
      <c r="F15" s="1"/>
      <c r="G15" s="24"/>
      <c r="P15" s="3"/>
      <c r="Q15" s="1"/>
      <c r="R15" s="1"/>
      <c r="S15" s="1" t="s">
        <v>53</v>
      </c>
      <c r="T15" s="33" t="s">
        <v>24</v>
      </c>
      <c r="U15" s="33" t="s">
        <v>25</v>
      </c>
      <c r="V15" s="47">
        <v>468</v>
      </c>
    </row>
    <row r="16" spans="1:22" ht="31.2" customHeight="1" x14ac:dyDescent="0.3">
      <c r="A16" s="3"/>
      <c r="B16" s="1"/>
      <c r="C16" s="1"/>
      <c r="D16" s="1"/>
      <c r="E16" s="1"/>
      <c r="F16" s="1"/>
      <c r="G16" s="24"/>
      <c r="P16" s="3"/>
      <c r="Q16" s="1"/>
      <c r="R16" s="1"/>
      <c r="S16" s="1"/>
      <c r="T16" s="1"/>
      <c r="U16" s="1"/>
      <c r="V16" s="24"/>
    </row>
    <row r="17" spans="1:22" x14ac:dyDescent="0.3">
      <c r="A17" s="3"/>
      <c r="B17" s="1"/>
      <c r="C17" s="1"/>
      <c r="D17" s="1"/>
      <c r="E17" s="1"/>
      <c r="F17" s="1"/>
      <c r="G17" s="24"/>
      <c r="P17" s="3"/>
      <c r="Q17" s="1"/>
      <c r="R17" s="1"/>
      <c r="S17" s="34" t="s">
        <v>54</v>
      </c>
      <c r="T17" s="33" t="s">
        <v>20</v>
      </c>
      <c r="U17" s="33" t="s">
        <v>21</v>
      </c>
      <c r="V17" s="47">
        <v>294</v>
      </c>
    </row>
    <row r="18" spans="1:22" ht="28.8" customHeight="1" x14ac:dyDescent="0.3">
      <c r="A18" s="3"/>
      <c r="B18" s="1"/>
      <c r="C18" s="1"/>
      <c r="D18" s="1" t="s">
        <v>22</v>
      </c>
      <c r="E18" s="33" t="s">
        <v>20</v>
      </c>
      <c r="F18" s="33" t="s">
        <v>21</v>
      </c>
      <c r="G18" s="36">
        <v>294</v>
      </c>
      <c r="I18" s="46"/>
      <c r="J18" s="73" t="s">
        <v>42</v>
      </c>
      <c r="K18" s="72"/>
      <c r="L18" s="72"/>
      <c r="M18" s="72"/>
      <c r="N18" s="72"/>
      <c r="O18" s="72"/>
      <c r="P18" s="3"/>
      <c r="Q18" s="1"/>
      <c r="R18" s="1"/>
      <c r="S18" s="1" t="s">
        <v>22</v>
      </c>
      <c r="T18" s="33" t="s">
        <v>20</v>
      </c>
      <c r="U18" s="33" t="s">
        <v>21</v>
      </c>
      <c r="V18" s="36">
        <v>294</v>
      </c>
    </row>
    <row r="19" spans="1:22" x14ac:dyDescent="0.3">
      <c r="A19" s="3"/>
      <c r="B19" s="1"/>
      <c r="C19" s="1"/>
      <c r="D19" s="1" t="s">
        <v>29</v>
      </c>
      <c r="E19" s="42" t="s">
        <v>20</v>
      </c>
      <c r="F19" s="33" t="s">
        <v>21</v>
      </c>
      <c r="G19" s="38"/>
      <c r="P19" s="3"/>
      <c r="Q19" s="1"/>
      <c r="R19" s="1"/>
      <c r="S19" s="1" t="s">
        <v>29</v>
      </c>
      <c r="T19" s="33" t="s">
        <v>20</v>
      </c>
      <c r="U19" s="33" t="s">
        <v>21</v>
      </c>
      <c r="V19" s="47">
        <v>294</v>
      </c>
    </row>
    <row r="20" spans="1:22" x14ac:dyDescent="0.3">
      <c r="A20" s="3"/>
      <c r="B20" s="1"/>
      <c r="C20" s="1"/>
      <c r="D20" s="1"/>
      <c r="E20" s="25"/>
      <c r="F20" s="25"/>
      <c r="G20" s="35"/>
      <c r="P20" s="3"/>
      <c r="Q20" s="1"/>
      <c r="R20" s="1"/>
      <c r="S20" s="1"/>
      <c r="T20" s="25"/>
      <c r="U20" s="25"/>
      <c r="V20" s="35"/>
    </row>
    <row r="21" spans="1:22" x14ac:dyDescent="0.3">
      <c r="A21" s="3"/>
      <c r="B21" s="1"/>
      <c r="C21" s="1"/>
      <c r="D21" s="1" t="s">
        <v>22</v>
      </c>
      <c r="E21" s="33" t="s">
        <v>20</v>
      </c>
      <c r="F21" s="33" t="s">
        <v>21</v>
      </c>
      <c r="G21" s="35">
        <v>294</v>
      </c>
      <c r="P21" s="3"/>
      <c r="Q21" s="1"/>
      <c r="R21" s="1"/>
      <c r="S21" s="1" t="s">
        <v>22</v>
      </c>
      <c r="T21" s="33" t="s">
        <v>20</v>
      </c>
      <c r="U21" s="33" t="s">
        <v>21</v>
      </c>
      <c r="V21" s="35">
        <v>294</v>
      </c>
    </row>
    <row r="22" spans="1:22" x14ac:dyDescent="0.3">
      <c r="A22" s="3"/>
      <c r="B22" s="1"/>
      <c r="C22" s="1"/>
      <c r="D22" s="1" t="s">
        <v>29</v>
      </c>
      <c r="E22" s="42" t="s">
        <v>20</v>
      </c>
      <c r="F22" s="33" t="s">
        <v>21</v>
      </c>
      <c r="G22" s="38"/>
      <c r="P22" s="3"/>
      <c r="Q22" s="1"/>
      <c r="R22" s="1"/>
      <c r="S22" s="1" t="s">
        <v>29</v>
      </c>
      <c r="T22" s="33" t="s">
        <v>20</v>
      </c>
      <c r="U22" s="33" t="s">
        <v>21</v>
      </c>
      <c r="V22" s="35">
        <v>294</v>
      </c>
    </row>
    <row r="23" spans="1:22" x14ac:dyDescent="0.3">
      <c r="A23" s="3"/>
      <c r="B23" s="1"/>
      <c r="C23" s="1"/>
      <c r="D23" s="1" t="s">
        <v>23</v>
      </c>
      <c r="E23" s="42" t="s">
        <v>20</v>
      </c>
      <c r="F23" s="33" t="s">
        <v>21</v>
      </c>
      <c r="G23" s="38"/>
      <c r="P23" s="3"/>
      <c r="Q23" s="1"/>
      <c r="R23" s="1"/>
      <c r="S23" s="1" t="s">
        <v>23</v>
      </c>
      <c r="T23" s="33" t="s">
        <v>20</v>
      </c>
      <c r="U23" s="33" t="s">
        <v>21</v>
      </c>
      <c r="V23" s="35">
        <v>294</v>
      </c>
    </row>
    <row r="24" spans="1:22" x14ac:dyDescent="0.3">
      <c r="A24" s="3"/>
      <c r="B24" s="1"/>
      <c r="C24" s="1"/>
      <c r="G24" s="36"/>
      <c r="P24" s="3"/>
      <c r="Q24" s="1"/>
      <c r="R24" s="1"/>
      <c r="V24" s="36"/>
    </row>
    <row r="25" spans="1:22" x14ac:dyDescent="0.3">
      <c r="A25" s="3"/>
      <c r="B25" s="1"/>
      <c r="C25" s="1"/>
      <c r="D25" s="1" t="s">
        <v>22</v>
      </c>
      <c r="E25" s="33" t="s">
        <v>20</v>
      </c>
      <c r="F25" s="33" t="s">
        <v>21</v>
      </c>
      <c r="G25" s="47">
        <v>294</v>
      </c>
      <c r="P25" s="3"/>
      <c r="Q25" s="1"/>
      <c r="R25" s="1"/>
      <c r="S25" s="1" t="s">
        <v>22</v>
      </c>
      <c r="T25" s="33" t="s">
        <v>20</v>
      </c>
      <c r="U25" s="33" t="s">
        <v>21</v>
      </c>
      <c r="V25" s="47">
        <v>294</v>
      </c>
    </row>
    <row r="26" spans="1:22" x14ac:dyDescent="0.3">
      <c r="A26" s="3"/>
      <c r="B26" s="1"/>
      <c r="C26" s="1"/>
      <c r="D26" s="1"/>
      <c r="E26" s="1"/>
      <c r="F26" s="1"/>
      <c r="G26" s="24"/>
      <c r="P26" s="3"/>
      <c r="Q26" s="1"/>
      <c r="R26" s="1"/>
      <c r="S26" s="1"/>
      <c r="T26" s="1"/>
      <c r="U26" s="1"/>
      <c r="V26" s="24"/>
    </row>
    <row r="27" spans="1:22" x14ac:dyDescent="0.3">
      <c r="A27" s="3"/>
      <c r="B27" s="1"/>
      <c r="C27" s="1"/>
      <c r="D27" s="1"/>
      <c r="E27" s="1"/>
      <c r="F27" s="1"/>
      <c r="G27" s="24"/>
      <c r="P27" s="3"/>
      <c r="Q27" s="1"/>
      <c r="R27" s="1"/>
      <c r="S27" s="1"/>
      <c r="T27" s="1"/>
      <c r="U27" s="1"/>
      <c r="V27" s="24"/>
    </row>
    <row r="28" spans="1:22" x14ac:dyDescent="0.3">
      <c r="A28" s="3"/>
      <c r="B28" s="1"/>
      <c r="C28" s="1"/>
      <c r="D28" s="1" t="s">
        <v>26</v>
      </c>
      <c r="E28" s="33" t="s">
        <v>24</v>
      </c>
      <c r="F28" s="33" t="s">
        <v>25</v>
      </c>
      <c r="G28" s="35">
        <v>468</v>
      </c>
      <c r="P28" s="3"/>
      <c r="Q28" s="1"/>
      <c r="R28" s="1"/>
      <c r="S28" s="1" t="s">
        <v>26</v>
      </c>
      <c r="T28" s="33" t="s">
        <v>24</v>
      </c>
      <c r="U28" s="33" t="s">
        <v>25</v>
      </c>
      <c r="V28" s="47">
        <v>468</v>
      </c>
    </row>
    <row r="29" spans="1:22" x14ac:dyDescent="0.3">
      <c r="A29" s="3"/>
      <c r="B29" s="1"/>
      <c r="C29" s="1"/>
      <c r="D29" s="1" t="s">
        <v>27</v>
      </c>
      <c r="E29" s="43" t="s">
        <v>24</v>
      </c>
      <c r="F29" s="33" t="s">
        <v>25</v>
      </c>
      <c r="G29" s="44"/>
      <c r="P29" s="3"/>
      <c r="Q29" s="1"/>
      <c r="R29" s="1"/>
      <c r="S29" s="1" t="s">
        <v>27</v>
      </c>
      <c r="T29" s="33" t="s">
        <v>24</v>
      </c>
      <c r="U29" s="33" t="s">
        <v>25</v>
      </c>
      <c r="V29" s="35">
        <v>468</v>
      </c>
    </row>
    <row r="30" spans="1:22" x14ac:dyDescent="0.3">
      <c r="A30" s="3"/>
      <c r="B30" s="1"/>
      <c r="C30" s="1"/>
      <c r="D30" s="1" t="s">
        <v>36</v>
      </c>
      <c r="E30" s="43" t="s">
        <v>24</v>
      </c>
      <c r="F30" s="33" t="s">
        <v>25</v>
      </c>
      <c r="G30" s="44"/>
      <c r="P30" s="3"/>
      <c r="Q30" s="1"/>
      <c r="R30" s="1"/>
      <c r="S30" s="1" t="s">
        <v>36</v>
      </c>
      <c r="T30" s="33" t="s">
        <v>24</v>
      </c>
      <c r="U30" s="33" t="s">
        <v>25</v>
      </c>
      <c r="V30" s="35">
        <v>468</v>
      </c>
    </row>
    <row r="31" spans="1:22" x14ac:dyDescent="0.3">
      <c r="A31" s="3"/>
      <c r="B31" s="1"/>
      <c r="C31" s="1"/>
      <c r="D31" s="1"/>
      <c r="E31" s="1"/>
      <c r="F31" s="1"/>
      <c r="G31" s="24"/>
      <c r="P31" s="3"/>
      <c r="Q31" s="1"/>
      <c r="R31" s="1"/>
      <c r="S31" s="1"/>
      <c r="T31" s="1"/>
      <c r="U31" s="1"/>
      <c r="V31" s="24"/>
    </row>
    <row r="32" spans="1:22" x14ac:dyDescent="0.3">
      <c r="A32" s="3"/>
      <c r="B32" s="1"/>
      <c r="C32" s="1"/>
      <c r="D32" s="1"/>
      <c r="E32" s="1"/>
      <c r="F32" s="1"/>
      <c r="G32" s="24"/>
      <c r="P32" s="3"/>
      <c r="Q32" s="1"/>
      <c r="R32" s="1"/>
      <c r="S32" s="1"/>
      <c r="T32" s="1"/>
      <c r="U32" s="1"/>
      <c r="V32" s="24"/>
    </row>
    <row r="33" spans="1:22" x14ac:dyDescent="0.3">
      <c r="A33" s="3"/>
      <c r="B33" s="1"/>
      <c r="C33" s="1"/>
      <c r="D33" s="1" t="s">
        <v>28</v>
      </c>
      <c r="E33" s="33" t="s">
        <v>20</v>
      </c>
      <c r="F33" s="33" t="s">
        <v>21</v>
      </c>
      <c r="G33" s="35">
        <v>294</v>
      </c>
      <c r="P33" s="3"/>
      <c r="Q33" s="1"/>
      <c r="R33" s="1"/>
      <c r="S33" s="1" t="s">
        <v>28</v>
      </c>
      <c r="T33" s="33" t="s">
        <v>20</v>
      </c>
      <c r="U33" s="33" t="s">
        <v>21</v>
      </c>
      <c r="V33" s="35">
        <v>294</v>
      </c>
    </row>
    <row r="34" spans="1:22" x14ac:dyDescent="0.3">
      <c r="A34" s="3"/>
      <c r="B34" s="1"/>
      <c r="C34" s="1"/>
      <c r="D34" s="1" t="s">
        <v>27</v>
      </c>
      <c r="E34" s="43" t="s">
        <v>24</v>
      </c>
      <c r="F34" s="33" t="s">
        <v>25</v>
      </c>
      <c r="G34" s="44"/>
      <c r="P34" s="3"/>
      <c r="Q34" s="1"/>
      <c r="R34" s="1"/>
      <c r="S34" s="1" t="s">
        <v>27</v>
      </c>
      <c r="T34" s="33" t="s">
        <v>24</v>
      </c>
      <c r="U34" s="33" t="s">
        <v>25</v>
      </c>
      <c r="V34" s="35">
        <v>468</v>
      </c>
    </row>
    <row r="35" spans="1:22" x14ac:dyDescent="0.3">
      <c r="A35" s="3"/>
      <c r="B35" s="1"/>
      <c r="C35" s="1"/>
      <c r="D35" s="1"/>
      <c r="E35" s="1"/>
      <c r="F35" s="1"/>
      <c r="G35" s="24"/>
      <c r="P35" s="3"/>
      <c r="Q35" s="1"/>
      <c r="R35" s="1"/>
      <c r="S35" s="1"/>
      <c r="T35" s="1"/>
      <c r="U35" s="1"/>
      <c r="V35" s="24"/>
    </row>
    <row r="36" spans="1:22" x14ac:dyDescent="0.3">
      <c r="A36" s="3"/>
      <c r="B36" s="1"/>
      <c r="C36" s="1"/>
      <c r="D36" s="34" t="s">
        <v>22</v>
      </c>
      <c r="E36" s="42" t="s">
        <v>20</v>
      </c>
      <c r="F36" s="33" t="s">
        <v>21</v>
      </c>
      <c r="G36" s="38"/>
      <c r="P36" s="3"/>
      <c r="Q36" s="1"/>
      <c r="R36" s="1"/>
      <c r="S36" s="34" t="s">
        <v>22</v>
      </c>
      <c r="T36" s="33" t="s">
        <v>20</v>
      </c>
      <c r="U36" s="33" t="s">
        <v>21</v>
      </c>
      <c r="V36" s="47">
        <v>294</v>
      </c>
    </row>
    <row r="37" spans="1:22" x14ac:dyDescent="0.3">
      <c r="A37" s="3"/>
      <c r="B37" s="1"/>
      <c r="C37" s="1"/>
      <c r="D37" s="1" t="s">
        <v>51</v>
      </c>
      <c r="E37" s="33" t="s">
        <v>24</v>
      </c>
      <c r="F37" s="33" t="s">
        <v>25</v>
      </c>
      <c r="G37" s="36">
        <v>468</v>
      </c>
      <c r="P37" s="3"/>
      <c r="Q37" s="1"/>
      <c r="R37" s="1"/>
      <c r="S37" s="1" t="s">
        <v>51</v>
      </c>
      <c r="T37" s="33" t="s">
        <v>24</v>
      </c>
      <c r="U37" s="33" t="s">
        <v>25</v>
      </c>
      <c r="V37" s="36">
        <v>468</v>
      </c>
    </row>
    <row r="38" spans="1:22" x14ac:dyDescent="0.3">
      <c r="A38" s="3"/>
      <c r="B38" s="1"/>
      <c r="C38" s="1"/>
      <c r="D38" s="1"/>
      <c r="E38" s="1"/>
      <c r="F38" s="1"/>
      <c r="G38" s="24"/>
      <c r="P38" s="3"/>
      <c r="Q38" s="1"/>
      <c r="R38" s="1"/>
      <c r="S38" s="1"/>
      <c r="T38" s="1"/>
      <c r="U38" s="1"/>
      <c r="V38" s="24"/>
    </row>
    <row r="39" spans="1:22" x14ac:dyDescent="0.3">
      <c r="A39" s="3"/>
      <c r="B39" s="1"/>
      <c r="C39" s="1"/>
      <c r="D39" s="1"/>
      <c r="E39" s="1"/>
      <c r="F39" s="1"/>
      <c r="G39" s="24"/>
      <c r="P39" s="3"/>
      <c r="Q39" s="1"/>
      <c r="R39" s="1"/>
      <c r="S39" s="1"/>
      <c r="T39" s="1"/>
      <c r="U39" s="1"/>
      <c r="V39" s="24"/>
    </row>
    <row r="40" spans="1:22" x14ac:dyDescent="0.3">
      <c r="A40" s="3"/>
      <c r="B40" s="1"/>
      <c r="C40" s="1"/>
      <c r="D40" s="1" t="s">
        <v>14</v>
      </c>
      <c r="E40" s="33" t="s">
        <v>24</v>
      </c>
      <c r="F40" s="33" t="s">
        <v>25</v>
      </c>
      <c r="G40" s="35">
        <v>468</v>
      </c>
      <c r="P40" s="3"/>
      <c r="Q40" s="1"/>
      <c r="R40" s="1"/>
      <c r="S40" s="1" t="s">
        <v>14</v>
      </c>
      <c r="T40" s="33" t="s">
        <v>24</v>
      </c>
      <c r="U40" s="33" t="s">
        <v>25</v>
      </c>
      <c r="V40" s="35">
        <v>468</v>
      </c>
    </row>
    <row r="41" spans="1:22" x14ac:dyDescent="0.3">
      <c r="A41" s="9"/>
      <c r="B41" s="1"/>
      <c r="C41" s="4"/>
      <c r="D41" s="4"/>
      <c r="E41" s="5"/>
      <c r="F41" s="1"/>
      <c r="G41" s="36"/>
      <c r="P41" s="9"/>
      <c r="Q41" s="1"/>
      <c r="R41" s="4"/>
      <c r="S41" s="4"/>
      <c r="T41" s="5"/>
      <c r="U41" s="1"/>
      <c r="V41" s="36"/>
    </row>
    <row r="42" spans="1:22" x14ac:dyDescent="0.3">
      <c r="A42" s="1"/>
      <c r="B42" s="1"/>
      <c r="C42" s="4"/>
      <c r="D42" s="4"/>
      <c r="E42" s="67"/>
      <c r="F42" s="68"/>
      <c r="G42" s="36"/>
      <c r="P42" s="1"/>
      <c r="Q42" s="1"/>
      <c r="R42" s="4"/>
      <c r="S42" s="4"/>
      <c r="T42" s="67"/>
      <c r="U42" s="68"/>
      <c r="V42" s="36"/>
    </row>
    <row r="43" spans="1:22" x14ac:dyDescent="0.3">
      <c r="A43" s="60" t="s">
        <v>8</v>
      </c>
      <c r="B43" s="61"/>
      <c r="C43" s="26"/>
      <c r="D43" s="26" t="s">
        <v>61</v>
      </c>
      <c r="E43" s="40"/>
      <c r="F43" s="27"/>
      <c r="G43" s="48">
        <f>SUM(G13:G42)</f>
        <v>2874</v>
      </c>
      <c r="P43" s="60" t="s">
        <v>8</v>
      </c>
      <c r="Q43" s="61"/>
      <c r="R43" s="26"/>
      <c r="S43" s="26" t="s">
        <v>55</v>
      </c>
      <c r="T43" s="26"/>
      <c r="U43" s="27"/>
      <c r="V43" s="48">
        <f>SUM(V13:V42)</f>
        <v>6510</v>
      </c>
    </row>
    <row r="47" spans="1:22" x14ac:dyDescent="0.3">
      <c r="A47" s="7" t="s">
        <v>30</v>
      </c>
      <c r="B47" s="7"/>
      <c r="C47" s="7"/>
      <c r="D47" s="7"/>
      <c r="E47" s="7"/>
      <c r="F47" s="7"/>
      <c r="G47" s="8"/>
      <c r="P47" s="7" t="s">
        <v>30</v>
      </c>
      <c r="Q47" s="7"/>
      <c r="R47" s="7"/>
      <c r="S47" s="7"/>
      <c r="T47" s="7"/>
      <c r="U47" s="7"/>
      <c r="V47" s="8"/>
    </row>
    <row r="48" spans="1:22" ht="44.4" customHeight="1" x14ac:dyDescent="0.3">
      <c r="A48" s="62" t="s">
        <v>15</v>
      </c>
      <c r="B48" s="62"/>
      <c r="C48" s="18" t="s">
        <v>33</v>
      </c>
      <c r="D48" s="18" t="s">
        <v>31</v>
      </c>
      <c r="E48" s="18" t="s">
        <v>34</v>
      </c>
      <c r="P48" s="62" t="s">
        <v>15</v>
      </c>
      <c r="Q48" s="62"/>
      <c r="R48" s="18" t="s">
        <v>33</v>
      </c>
      <c r="S48" s="18" t="s">
        <v>31</v>
      </c>
      <c r="T48" s="18" t="s">
        <v>34</v>
      </c>
    </row>
    <row r="49" spans="1:22" ht="31.8" customHeight="1" x14ac:dyDescent="0.3">
      <c r="A49" s="69" t="s">
        <v>48</v>
      </c>
      <c r="B49" s="69"/>
      <c r="C49" s="23">
        <v>5</v>
      </c>
      <c r="D49" s="28">
        <v>50</v>
      </c>
      <c r="E49" s="49">
        <f>D49*C49</f>
        <v>250</v>
      </c>
      <c r="P49" s="63" t="s">
        <v>32</v>
      </c>
      <c r="Q49" s="63"/>
      <c r="R49" s="28">
        <f>V43</f>
        <v>6510</v>
      </c>
      <c r="S49" s="28">
        <v>0.4</v>
      </c>
      <c r="T49" s="49">
        <f>S49*R49</f>
        <v>2604</v>
      </c>
    </row>
    <row r="50" spans="1:22" ht="26.4" customHeight="1" x14ac:dyDescent="0.3">
      <c r="A50" s="70" t="s">
        <v>49</v>
      </c>
      <c r="B50" s="70"/>
      <c r="C50" s="23">
        <v>3</v>
      </c>
      <c r="D50" s="28">
        <v>100</v>
      </c>
      <c r="E50" s="49">
        <f>D50*C50</f>
        <v>300</v>
      </c>
      <c r="P50" s="57" t="s">
        <v>16</v>
      </c>
      <c r="Q50" s="58"/>
      <c r="R50" s="59"/>
      <c r="S50" s="59"/>
      <c r="T50" s="50">
        <f>T49</f>
        <v>2604</v>
      </c>
    </row>
    <row r="51" spans="1:22" ht="14.4" customHeight="1" x14ac:dyDescent="0.3">
      <c r="A51" s="63" t="s">
        <v>32</v>
      </c>
      <c r="B51" s="63"/>
      <c r="C51" s="28">
        <f>G43</f>
        <v>2874</v>
      </c>
      <c r="D51" s="28">
        <v>0.4</v>
      </c>
      <c r="E51" s="49">
        <f>D51*C51</f>
        <v>1149.6000000000001</v>
      </c>
    </row>
    <row r="52" spans="1:22" x14ac:dyDescent="0.3">
      <c r="A52" s="57" t="s">
        <v>16</v>
      </c>
      <c r="B52" s="58"/>
      <c r="C52" s="59"/>
      <c r="D52" s="59"/>
      <c r="E52" s="50">
        <f>SUM(E49:E51)</f>
        <v>1699.6000000000001</v>
      </c>
      <c r="F52" s="7"/>
      <c r="G52" s="7"/>
      <c r="U52" s="7"/>
      <c r="V52" s="7"/>
    </row>
    <row r="55" spans="1:22" x14ac:dyDescent="0.3">
      <c r="A55" s="7"/>
      <c r="B55" s="7"/>
      <c r="C55" s="7"/>
      <c r="D55" s="7"/>
      <c r="G55" s="2"/>
      <c r="P55" s="7"/>
      <c r="Q55" s="7"/>
      <c r="R55" s="7"/>
      <c r="S55" s="7"/>
      <c r="V55" s="2"/>
    </row>
    <row r="56" spans="1:22" x14ac:dyDescent="0.3">
      <c r="G56" s="2"/>
      <c r="V56" s="2"/>
    </row>
    <row r="57" spans="1:22" ht="27.6" x14ac:dyDescent="0.3">
      <c r="B57" s="11" t="s">
        <v>6</v>
      </c>
      <c r="C57" s="19" t="s">
        <v>35</v>
      </c>
      <c r="D57" s="29"/>
      <c r="G57" s="2"/>
      <c r="R57" s="11" t="s">
        <v>6</v>
      </c>
      <c r="S57" s="19" t="s">
        <v>35</v>
      </c>
      <c r="V57" s="2"/>
    </row>
    <row r="58" spans="1:22" x14ac:dyDescent="0.3">
      <c r="B58" s="1" t="s">
        <v>7</v>
      </c>
      <c r="C58" s="6">
        <v>14.5</v>
      </c>
      <c r="D58" s="20"/>
      <c r="G58" s="2"/>
      <c r="R58" s="1" t="s">
        <v>7</v>
      </c>
      <c r="S58" s="6">
        <v>16</v>
      </c>
      <c r="V58" s="2"/>
    </row>
    <row r="59" spans="1:22" x14ac:dyDescent="0.3">
      <c r="B59" s="16" t="s">
        <v>45</v>
      </c>
      <c r="C59" s="30">
        <f>C58/160</f>
        <v>9.0624999999999997E-2</v>
      </c>
      <c r="D59" s="31"/>
      <c r="G59" s="2"/>
      <c r="R59" s="16" t="s">
        <v>45</v>
      </c>
      <c r="S59" s="30">
        <f>S58/160</f>
        <v>0.1</v>
      </c>
      <c r="V59" s="2"/>
    </row>
    <row r="60" spans="1:22" ht="42" x14ac:dyDescent="0.3">
      <c r="B60" s="17" t="s">
        <v>44</v>
      </c>
      <c r="C60" s="32">
        <f>E52/C58</f>
        <v>117.21379310344828</v>
      </c>
      <c r="D60" s="31"/>
      <c r="G60" s="2"/>
      <c r="R60" s="17" t="s">
        <v>44</v>
      </c>
      <c r="S60" s="32">
        <f>T50/S58</f>
        <v>162.75</v>
      </c>
      <c r="V60" s="2"/>
    </row>
    <row r="62" spans="1:22" x14ac:dyDescent="0.3">
      <c r="F62" s="11" t="s">
        <v>6</v>
      </c>
      <c r="G62" s="24" t="s">
        <v>56</v>
      </c>
      <c r="H62" s="46" t="s">
        <v>57</v>
      </c>
      <c r="I62" s="46"/>
      <c r="J62" s="46"/>
      <c r="K62" s="46"/>
      <c r="L62" s="46"/>
      <c r="M62" s="46"/>
      <c r="N62" s="46"/>
      <c r="O62" s="46"/>
      <c r="P62" s="1"/>
    </row>
    <row r="63" spans="1:22" x14ac:dyDescent="0.3">
      <c r="F63" s="1" t="s">
        <v>7</v>
      </c>
      <c r="G63" s="24">
        <v>14.5</v>
      </c>
      <c r="H63" s="46">
        <v>16</v>
      </c>
      <c r="I63" s="46"/>
      <c r="J63" s="46"/>
      <c r="K63" s="46"/>
      <c r="L63" s="46"/>
      <c r="M63" s="46"/>
      <c r="N63" s="46"/>
      <c r="O63" s="46"/>
      <c r="P63" s="1">
        <f>SUM(G63:O63)</f>
        <v>30.5</v>
      </c>
    </row>
    <row r="64" spans="1:22" x14ac:dyDescent="0.3">
      <c r="F64" s="9" t="s">
        <v>58</v>
      </c>
      <c r="G64" s="36">
        <f>E52</f>
        <v>1699.6000000000001</v>
      </c>
      <c r="H64" s="54">
        <f>T50</f>
        <v>2604</v>
      </c>
      <c r="I64" s="46"/>
      <c r="J64" s="46"/>
      <c r="K64" s="46"/>
      <c r="L64" s="46"/>
      <c r="M64" s="46"/>
      <c r="N64" s="46"/>
      <c r="O64" s="46"/>
      <c r="P64" s="55">
        <f>SUM(G64:O64)</f>
        <v>4303.6000000000004</v>
      </c>
    </row>
    <row r="65" spans="6:16" ht="28.2" customHeight="1" x14ac:dyDescent="0.3">
      <c r="F65" s="71" t="s">
        <v>44</v>
      </c>
      <c r="G65" s="71"/>
      <c r="H65" s="71"/>
      <c r="I65" s="46"/>
      <c r="J65" s="46"/>
      <c r="K65" s="46"/>
      <c r="L65" s="46"/>
      <c r="M65" s="46"/>
      <c r="N65" s="46"/>
      <c r="O65" s="46"/>
      <c r="P65" s="56">
        <f>P64/P63</f>
        <v>141.10163934426231</v>
      </c>
    </row>
  </sheetData>
  <mergeCells count="25">
    <mergeCell ref="F65:H65"/>
    <mergeCell ref="A52:B52"/>
    <mergeCell ref="C52:D52"/>
    <mergeCell ref="J13:O14"/>
    <mergeCell ref="J18:O18"/>
    <mergeCell ref="C7:D7"/>
    <mergeCell ref="A1:G1"/>
    <mergeCell ref="A9:G9"/>
    <mergeCell ref="A10:G10"/>
    <mergeCell ref="A51:B51"/>
    <mergeCell ref="A48:B48"/>
    <mergeCell ref="A49:B49"/>
    <mergeCell ref="A43:B43"/>
    <mergeCell ref="A50:B50"/>
    <mergeCell ref="E42:F42"/>
    <mergeCell ref="P1:V1"/>
    <mergeCell ref="R7:S7"/>
    <mergeCell ref="P9:V9"/>
    <mergeCell ref="P10:V10"/>
    <mergeCell ref="T42:U42"/>
    <mergeCell ref="P50:Q50"/>
    <mergeCell ref="R50:S50"/>
    <mergeCell ref="P43:Q43"/>
    <mergeCell ref="P48:Q48"/>
    <mergeCell ref="P49:Q49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11DA6-B279-4C32-B1A8-3B06CD919F45}">
  <dimension ref="A1:H52"/>
  <sheetViews>
    <sheetView topLeftCell="B32" zoomScale="141" zoomScaleNormal="141" workbookViewId="0">
      <selection activeCell="K7" sqref="K7"/>
    </sheetView>
  </sheetViews>
  <sheetFormatPr defaultRowHeight="14.4" x14ac:dyDescent="0.3"/>
  <cols>
    <col min="1" max="1" width="7.77734375" style="2" customWidth="1"/>
    <col min="2" max="2" width="17.88671875" style="2" customWidth="1"/>
    <col min="3" max="3" width="16.33203125" style="2" customWidth="1"/>
    <col min="4" max="4" width="15.44140625" style="2" customWidth="1"/>
    <col min="5" max="5" width="14" style="2" customWidth="1"/>
    <col min="6" max="6" width="15.77734375" customWidth="1"/>
    <col min="7" max="7" width="14.44140625" customWidth="1"/>
  </cols>
  <sheetData>
    <row r="1" spans="1:8" ht="30" customHeight="1" x14ac:dyDescent="0.3">
      <c r="G1" s="75" t="s">
        <v>43</v>
      </c>
      <c r="H1" s="75"/>
    </row>
    <row r="4" spans="1:8" x14ac:dyDescent="0.3">
      <c r="C4" s="7" t="s">
        <v>2</v>
      </c>
      <c r="D4" s="7"/>
    </row>
    <row r="5" spans="1:8" x14ac:dyDescent="0.3">
      <c r="C5" s="7" t="s">
        <v>50</v>
      </c>
      <c r="D5" s="7"/>
    </row>
    <row r="6" spans="1:8" x14ac:dyDescent="0.3">
      <c r="C6" s="7" t="s">
        <v>38</v>
      </c>
      <c r="D6" s="7"/>
    </row>
    <row r="7" spans="1:8" x14ac:dyDescent="0.3">
      <c r="C7" s="65" t="s">
        <v>39</v>
      </c>
      <c r="D7" s="65"/>
    </row>
    <row r="8" spans="1:8" x14ac:dyDescent="0.3">
      <c r="A8"/>
      <c r="B8"/>
      <c r="C8"/>
      <c r="D8"/>
      <c r="E8"/>
    </row>
    <row r="9" spans="1:8" x14ac:dyDescent="0.3">
      <c r="A9" s="59" t="s">
        <v>0</v>
      </c>
      <c r="B9" s="59"/>
      <c r="C9" s="59"/>
      <c r="D9" s="59"/>
      <c r="E9" s="59"/>
      <c r="F9" s="59"/>
      <c r="G9" s="59"/>
    </row>
    <row r="10" spans="1:8" x14ac:dyDescent="0.3">
      <c r="A10" s="66" t="s">
        <v>19</v>
      </c>
      <c r="B10" s="66"/>
      <c r="C10" s="66"/>
      <c r="D10" s="66"/>
      <c r="E10" s="66"/>
      <c r="F10" s="66"/>
      <c r="G10" s="66"/>
    </row>
    <row r="11" spans="1:8" ht="27.6" x14ac:dyDescent="0.3">
      <c r="A11" s="3" t="s">
        <v>17</v>
      </c>
      <c r="B11" s="3" t="s">
        <v>9</v>
      </c>
      <c r="C11" s="3" t="s">
        <v>10</v>
      </c>
      <c r="D11" s="21" t="s">
        <v>11</v>
      </c>
      <c r="E11" s="3" t="s">
        <v>12</v>
      </c>
      <c r="F11" s="3" t="s">
        <v>13</v>
      </c>
      <c r="G11" s="3" t="s">
        <v>18</v>
      </c>
    </row>
    <row r="12" spans="1:8" ht="14.4" customHeight="1" x14ac:dyDescent="0.3">
      <c r="A12" s="3"/>
      <c r="B12" s="1"/>
      <c r="C12" s="1"/>
      <c r="D12" s="1"/>
      <c r="E12" s="1"/>
      <c r="F12" s="1"/>
      <c r="G12" s="24"/>
    </row>
    <row r="13" spans="1:8" ht="14.4" customHeight="1" x14ac:dyDescent="0.3">
      <c r="A13" s="3"/>
      <c r="B13" s="1"/>
      <c r="C13" s="1"/>
      <c r="D13" s="1"/>
      <c r="E13" s="25"/>
      <c r="F13" s="33"/>
      <c r="G13" s="35"/>
    </row>
    <row r="14" spans="1:8" x14ac:dyDescent="0.3">
      <c r="A14" s="3"/>
      <c r="B14" s="1"/>
      <c r="C14" s="1"/>
      <c r="D14" s="1"/>
      <c r="E14" s="33"/>
      <c r="F14" s="33"/>
      <c r="G14" s="35"/>
    </row>
    <row r="15" spans="1:8" ht="14.4" customHeight="1" x14ac:dyDescent="0.3">
      <c r="A15" s="3"/>
      <c r="B15" s="1"/>
      <c r="C15" s="1"/>
      <c r="D15" s="1"/>
      <c r="E15" s="1"/>
      <c r="F15" s="1"/>
      <c r="G15" s="24"/>
    </row>
    <row r="16" spans="1:8" x14ac:dyDescent="0.3">
      <c r="A16" s="3"/>
      <c r="B16" s="1"/>
      <c r="C16" s="1"/>
      <c r="D16" s="1"/>
      <c r="E16" s="1"/>
      <c r="F16" s="1"/>
      <c r="G16" s="24"/>
    </row>
    <row r="17" spans="1:7" x14ac:dyDescent="0.3">
      <c r="A17" s="3"/>
      <c r="B17" s="1"/>
      <c r="C17" s="1"/>
      <c r="D17" s="1"/>
      <c r="E17" s="1"/>
      <c r="F17" s="1"/>
      <c r="G17" s="24"/>
    </row>
    <row r="18" spans="1:7" x14ac:dyDescent="0.3">
      <c r="A18" s="3"/>
      <c r="B18" s="1"/>
      <c r="C18" s="1"/>
      <c r="D18" s="1"/>
      <c r="E18" s="33"/>
      <c r="F18" s="33"/>
      <c r="G18" s="36"/>
    </row>
    <row r="19" spans="1:7" x14ac:dyDescent="0.3">
      <c r="A19" s="3"/>
      <c r="B19" s="1"/>
      <c r="C19" s="1"/>
      <c r="D19" s="1"/>
      <c r="E19" s="33"/>
      <c r="F19" s="33"/>
      <c r="G19" s="24"/>
    </row>
    <row r="20" spans="1:7" x14ac:dyDescent="0.3">
      <c r="A20" s="3"/>
      <c r="B20" s="1"/>
      <c r="C20" s="1"/>
      <c r="D20" s="1"/>
      <c r="E20" s="25"/>
      <c r="F20" s="25"/>
      <c r="G20" s="35"/>
    </row>
    <row r="21" spans="1:7" x14ac:dyDescent="0.3">
      <c r="A21" s="3"/>
      <c r="B21" s="1"/>
      <c r="C21" s="1"/>
      <c r="D21" s="1"/>
      <c r="E21" s="33"/>
      <c r="F21" s="33"/>
      <c r="G21" s="35"/>
    </row>
    <row r="22" spans="1:7" x14ac:dyDescent="0.3">
      <c r="A22" s="3"/>
      <c r="B22" s="1"/>
      <c r="C22" s="1"/>
      <c r="D22" s="1"/>
      <c r="E22" s="33"/>
      <c r="F22" s="33"/>
      <c r="G22" s="24"/>
    </row>
    <row r="23" spans="1:7" x14ac:dyDescent="0.3">
      <c r="A23" s="3"/>
      <c r="B23" s="1"/>
      <c r="C23" s="1"/>
      <c r="D23" s="1"/>
      <c r="E23" s="33"/>
      <c r="F23" s="33"/>
      <c r="G23" s="24"/>
    </row>
    <row r="24" spans="1:7" x14ac:dyDescent="0.3">
      <c r="A24" s="3"/>
      <c r="B24" s="1"/>
      <c r="C24" s="1"/>
      <c r="F24" s="2"/>
      <c r="G24" s="36"/>
    </row>
    <row r="25" spans="1:7" x14ac:dyDescent="0.3">
      <c r="A25" s="3"/>
      <c r="B25" s="1"/>
      <c r="C25" s="1"/>
      <c r="D25" s="1"/>
      <c r="E25" s="33"/>
      <c r="F25" s="33"/>
      <c r="G25" s="24"/>
    </row>
    <row r="26" spans="1:7" x14ac:dyDescent="0.3">
      <c r="A26" s="3"/>
      <c r="B26" s="1"/>
      <c r="C26" s="1"/>
      <c r="D26" s="1"/>
      <c r="E26" s="1"/>
      <c r="F26" s="1"/>
      <c r="G26" s="24"/>
    </row>
    <row r="27" spans="1:7" x14ac:dyDescent="0.3">
      <c r="A27" s="3"/>
      <c r="B27" s="1"/>
      <c r="C27" s="1"/>
      <c r="D27" s="1"/>
      <c r="E27" s="1"/>
      <c r="F27" s="1"/>
      <c r="G27" s="24"/>
    </row>
    <row r="28" spans="1:7" x14ac:dyDescent="0.3">
      <c r="A28" s="3"/>
      <c r="B28" s="1"/>
      <c r="C28" s="1"/>
      <c r="D28" s="1"/>
      <c r="E28" s="33"/>
      <c r="F28" s="33"/>
      <c r="G28" s="35"/>
    </row>
    <row r="29" spans="1:7" x14ac:dyDescent="0.3">
      <c r="A29" s="3"/>
      <c r="B29" s="1"/>
      <c r="C29" s="1"/>
      <c r="D29" s="1"/>
      <c r="E29" s="33"/>
      <c r="F29" s="33"/>
      <c r="G29" s="35"/>
    </row>
    <row r="30" spans="1:7" x14ac:dyDescent="0.3">
      <c r="A30" s="3"/>
      <c r="B30" s="1"/>
      <c r="C30" s="1"/>
      <c r="D30" s="1"/>
      <c r="E30" s="33"/>
      <c r="F30" s="33"/>
      <c r="G30" s="35"/>
    </row>
    <row r="31" spans="1:7" x14ac:dyDescent="0.3">
      <c r="A31" s="3"/>
      <c r="B31" s="1"/>
      <c r="C31" s="1"/>
      <c r="D31" s="1"/>
      <c r="E31" s="1"/>
      <c r="F31" s="1"/>
      <c r="G31" s="24"/>
    </row>
    <row r="32" spans="1:7" x14ac:dyDescent="0.3">
      <c r="A32" s="3"/>
      <c r="B32" s="1"/>
      <c r="C32" s="1"/>
      <c r="D32" s="1"/>
      <c r="E32" s="1"/>
      <c r="F32" s="1"/>
      <c r="G32" s="24"/>
    </row>
    <row r="33" spans="1:7" x14ac:dyDescent="0.3">
      <c r="A33" s="3"/>
      <c r="B33" s="1"/>
      <c r="C33" s="1"/>
      <c r="D33" s="1"/>
      <c r="E33" s="33"/>
      <c r="F33" s="33"/>
      <c r="G33" s="35"/>
    </row>
    <row r="34" spans="1:7" x14ac:dyDescent="0.3">
      <c r="A34" s="3"/>
      <c r="B34" s="1"/>
      <c r="C34" s="1"/>
      <c r="D34" s="1"/>
      <c r="E34" s="33"/>
      <c r="F34" s="33"/>
      <c r="G34" s="35"/>
    </row>
    <row r="35" spans="1:7" x14ac:dyDescent="0.3">
      <c r="A35" s="3"/>
      <c r="B35" s="1"/>
      <c r="C35" s="1"/>
      <c r="D35" s="1"/>
      <c r="E35" s="1"/>
      <c r="F35" s="1"/>
      <c r="G35" s="24"/>
    </row>
    <row r="36" spans="1:7" x14ac:dyDescent="0.3">
      <c r="A36" s="3"/>
      <c r="B36" s="1"/>
      <c r="C36" s="1"/>
      <c r="D36" s="34"/>
      <c r="E36" s="33"/>
      <c r="F36" s="33"/>
      <c r="G36" s="24"/>
    </row>
    <row r="37" spans="1:7" x14ac:dyDescent="0.3">
      <c r="A37" s="3"/>
      <c r="B37" s="1"/>
      <c r="C37" s="1"/>
      <c r="D37" s="1"/>
      <c r="E37" s="33"/>
      <c r="F37" s="33"/>
      <c r="G37" s="36"/>
    </row>
    <row r="38" spans="1:7" x14ac:dyDescent="0.3">
      <c r="A38" s="3"/>
      <c r="B38" s="1"/>
      <c r="C38" s="1"/>
      <c r="D38" s="1"/>
      <c r="E38" s="1"/>
      <c r="F38" s="1"/>
      <c r="G38" s="24"/>
    </row>
    <row r="39" spans="1:7" x14ac:dyDescent="0.3">
      <c r="A39" s="3"/>
      <c r="B39" s="1"/>
      <c r="C39" s="1"/>
      <c r="D39" s="1"/>
      <c r="E39" s="1"/>
      <c r="F39" s="1"/>
      <c r="G39" s="24"/>
    </row>
    <row r="40" spans="1:7" x14ac:dyDescent="0.3">
      <c r="A40" s="3"/>
      <c r="B40" s="1"/>
      <c r="C40" s="1"/>
      <c r="D40" s="1"/>
      <c r="E40" s="33"/>
      <c r="F40" s="33"/>
      <c r="G40" s="35"/>
    </row>
    <row r="41" spans="1:7" x14ac:dyDescent="0.3">
      <c r="A41" s="9"/>
      <c r="B41" s="1"/>
      <c r="C41" s="1"/>
      <c r="D41" s="1"/>
      <c r="E41" s="1"/>
      <c r="F41" s="1"/>
      <c r="G41" s="36"/>
    </row>
    <row r="42" spans="1:7" x14ac:dyDescent="0.3">
      <c r="A42" s="9"/>
      <c r="B42" s="1"/>
      <c r="C42" s="4"/>
      <c r="D42" s="4"/>
      <c r="E42" s="5"/>
      <c r="F42" s="1"/>
      <c r="G42" s="36"/>
    </row>
    <row r="43" spans="1:7" x14ac:dyDescent="0.3">
      <c r="A43" s="1"/>
      <c r="B43" s="1"/>
      <c r="C43" s="4"/>
      <c r="D43" s="4"/>
      <c r="E43" s="67"/>
      <c r="F43" s="68"/>
      <c r="G43" s="36"/>
    </row>
    <row r="44" spans="1:7" x14ac:dyDescent="0.3">
      <c r="A44" s="60" t="s">
        <v>8</v>
      </c>
      <c r="B44" s="61"/>
      <c r="C44" s="26"/>
      <c r="D44" s="26" t="s">
        <v>37</v>
      </c>
      <c r="E44" s="40"/>
      <c r="F44" s="27"/>
      <c r="G44" s="39"/>
    </row>
    <row r="45" spans="1:7" x14ac:dyDescent="0.3">
      <c r="F45" s="2"/>
      <c r="G45" s="22"/>
    </row>
    <row r="46" spans="1:7" x14ac:dyDescent="0.3">
      <c r="A46" s="76" t="s">
        <v>1</v>
      </c>
      <c r="B46" s="76"/>
      <c r="C46" s="12"/>
      <c r="D46" s="13"/>
      <c r="E46" s="13"/>
      <c r="F46" s="13"/>
      <c r="G46" s="13"/>
    </row>
    <row r="47" spans="1:7" x14ac:dyDescent="0.3">
      <c r="A47" s="8"/>
      <c r="B47" s="8"/>
      <c r="C47" s="10"/>
    </row>
    <row r="48" spans="1:7" x14ac:dyDescent="0.3">
      <c r="A48" s="8"/>
      <c r="B48" s="8"/>
      <c r="C48" s="10"/>
    </row>
    <row r="49" spans="1:7" x14ac:dyDescent="0.3">
      <c r="A49" s="8"/>
      <c r="B49" s="8"/>
      <c r="C49" s="10"/>
    </row>
    <row r="51" spans="1:7" x14ac:dyDescent="0.3">
      <c r="A51" s="77" t="s">
        <v>3</v>
      </c>
      <c r="B51" s="77"/>
      <c r="D51" s="78" t="s">
        <v>3</v>
      </c>
      <c r="E51" s="78"/>
      <c r="F51" s="78"/>
      <c r="G51" s="78"/>
    </row>
    <row r="52" spans="1:7" ht="14.4" customHeight="1" x14ac:dyDescent="0.3">
      <c r="A52" s="74" t="s">
        <v>4</v>
      </c>
      <c r="B52" s="74"/>
      <c r="D52" s="74" t="s">
        <v>5</v>
      </c>
      <c r="E52" s="74"/>
      <c r="F52" s="74"/>
      <c r="G52" s="74"/>
    </row>
  </sheetData>
  <mergeCells count="11">
    <mergeCell ref="A10:G10"/>
    <mergeCell ref="E43:F43"/>
    <mergeCell ref="A44:B44"/>
    <mergeCell ref="D52:G52"/>
    <mergeCell ref="G1:H1"/>
    <mergeCell ref="C7:D7"/>
    <mergeCell ref="A52:B52"/>
    <mergeCell ref="A46:B46"/>
    <mergeCell ref="A51:B51"/>
    <mergeCell ref="D51:G51"/>
    <mergeCell ref="A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 2-1 Czekaj</vt:lpstr>
      <vt:lpstr>Zał.1 do umowy Cz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Mirosława Trojnacka</dc:creator>
  <cp:lastModifiedBy>Mirosława Trojnacka</cp:lastModifiedBy>
  <dcterms:created xsi:type="dcterms:W3CDTF">2025-01-27T19:41:02Z</dcterms:created>
  <dcterms:modified xsi:type="dcterms:W3CDTF">2025-11-19T09:13:41Z</dcterms:modified>
</cp:coreProperties>
</file>